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Y:\!!治山担当\07  現場関係\R7（補正）\工事\Ｒ７馬林　地すべり（補正）　つるぎ町柴内　山腹工事\01-1_当初設計\PPI\"/>
    </mc:Choice>
  </mc:AlternateContent>
  <xr:revisionPtr revIDLastSave="0" documentId="13_ncr:1_{9DECF456-05CB-4A57-B6DC-F23680C276CF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工事費内訳書!$A$1:$G$124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工事費内訳書!$G$124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工事費内訳書!$I$124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1" i="59" l="1"/>
  <c r="G120" i="59" s="1"/>
  <c r="G119" i="59" s="1"/>
  <c r="G118" i="59" s="1"/>
  <c r="G115" i="59"/>
  <c r="G113" i="59"/>
  <c r="G112" i="59" s="1"/>
  <c r="G106" i="59"/>
  <c r="G103" i="59"/>
  <c r="G100" i="59"/>
  <c r="G97" i="59"/>
  <c r="G96" i="59"/>
  <c r="G95" i="59" s="1"/>
  <c r="G82" i="59"/>
  <c r="G77" i="59"/>
  <c r="G76" i="59" s="1"/>
  <c r="G56" i="59" s="1"/>
  <c r="G63" i="59"/>
  <c r="G58" i="59"/>
  <c r="G57" i="59"/>
  <c r="G48" i="59"/>
  <c r="G47" i="59" s="1"/>
  <c r="G33" i="59"/>
  <c r="G32" i="59" s="1"/>
  <c r="G13" i="59" s="1"/>
  <c r="G20" i="59"/>
  <c r="G15" i="59"/>
  <c r="G14" i="59"/>
  <c r="G12" i="59" l="1"/>
  <c r="G11" i="59" s="1"/>
  <c r="G10" i="59" s="1"/>
  <c r="G123" i="59" s="1"/>
  <c r="G124" i="59" s="1"/>
</calcChain>
</file>

<file path=xl/sharedStrings.xml><?xml version="1.0" encoding="utf-8"?>
<sst xmlns="http://schemas.openxmlformats.org/spreadsheetml/2006/main" count="243" uniqueCount="111">
  <si>
    <t>住　　　　所</t>
  </si>
  <si>
    <t>商号又は名称</t>
  </si>
  <si>
    <t>代 表 者 名</t>
  </si>
  <si>
    <t>工事費内訳書</t>
  </si>
  <si>
    <t>工 事 名</t>
  </si>
  <si>
    <t>Ｒ７馬林　地すべり（補正）　つるぎ町柴内　山腹工事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</si>
  <si>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</si>
  <si>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</si>
  <si>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</si>
  <si>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</si>
  <si>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</si>
  <si>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</si>
  <si>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</si>
  <si>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</si>
  <si>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</si>
  <si>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</si>
  <si>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アンカー工
_x000D_</t>
  </si>
  <si>
    <t>ｍ</t>
  </si>
  <si>
    <t>本</t>
  </si>
  <si>
    <t>m3</t>
  </si>
  <si>
    <t>ＣＥ型耐荷体
_x000D_65CE（φ12.7×6）　L=2.065m</t>
  </si>
  <si>
    <t>ＣＥ型引張材
_x000D_65CE（φ12.7×6）</t>
  </si>
  <si>
    <t>ＣＥ型緊張余長材
_x000D_65CE（φ12.7×6）　L=1.0m</t>
  </si>
  <si>
    <t>エキステンションキット
_x000D_65CE（φ12.7×6）　L=0.5m</t>
  </si>
  <si>
    <t>オイルキャップ
_x000D_65CE-タイプ２</t>
  </si>
  <si>
    <t>個</t>
  </si>
  <si>
    <t>ヘッドアダプター
_x000D_65CE-タイプ２</t>
  </si>
  <si>
    <t>アンカーヘッド
_x000D_65CE</t>
  </si>
  <si>
    <t>アンカープレート（メッキ品）
_x000D_□300×32　φ86</t>
  </si>
  <si>
    <t>枚</t>
  </si>
  <si>
    <t>クサビ
_x000D_φ12.7</t>
  </si>
  <si>
    <t>組</t>
  </si>
  <si>
    <t>防錆材
_x000D_プロコートＣ　16kg/缶</t>
  </si>
  <si>
    <t>缶</t>
  </si>
  <si>
    <t>グラウト注入ホース
_x000D_</t>
  </si>
  <si>
    <t>受圧板工
_x000D_</t>
  </si>
  <si>
    <t>㎡</t>
  </si>
  <si>
    <t>硬質ポリ塩化ビニル管
_x000D_薄肉管VU　径150　長4.0m</t>
  </si>
  <si>
    <t>ton</t>
  </si>
  <si>
    <t>硬質ポリ塩化ビニル管
_x000D_一般管VP　径50 　長4.0m</t>
  </si>
  <si>
    <t>裏石積工
_x000D_</t>
  </si>
  <si>
    <t>土工
_x000D_</t>
  </si>
  <si>
    <t>裏込栗石
_x000D_かきこみ，5-15cm</t>
  </si>
  <si>
    <t>残土処分費
_x000D_</t>
  </si>
  <si>
    <t>暗きょ工
_x000D_</t>
  </si>
  <si>
    <t>暗きょ工
_x000D_地上ボーリングB3</t>
  </si>
  <si>
    <t>孔口保孔管
_x000D_地表,VP,有り,-,VP75</t>
  </si>
  <si>
    <t>孔口処理工
_x000D_</t>
  </si>
  <si>
    <t>水抜きフィルター
_x000D_50mm用</t>
  </si>
  <si>
    <t>基礎砕石
_x000D_</t>
  </si>
  <si>
    <t>暗きょ工
_x000D_地上ボーリングB5</t>
  </si>
  <si>
    <t>仮設工
_x000D_</t>
  </si>
  <si>
    <t>ボーリング仮設
_x000D_B3</t>
  </si>
  <si>
    <t>回</t>
  </si>
  <si>
    <t>空m3</t>
  </si>
  <si>
    <t>ボーリング仮設
_x000D_B5</t>
  </si>
  <si>
    <t>アンカー仮設
_x000D_</t>
  </si>
  <si>
    <t>作業道修繕
_x000D_</t>
  </si>
  <si>
    <t>建設廃材
_x000D_コンクリート殻</t>
  </si>
  <si>
    <t>コンクリート路面工
_x000D_t=10cm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</si>
  <si>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</si>
  <si>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</si>
  <si>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</si>
  <si>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</si>
  <si>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</si>
  <si>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</si>
  <si>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一括計上価格
_x000D_</t>
  </si>
  <si>
    <t>土壌分析試験
_x000D_</t>
  </si>
  <si>
    <t>土壌分析試験費
_x000D_条例第58条,規則第35条(諸経費含,29項目,銅含む)</t>
  </si>
  <si>
    <t>工事価格
_x000D_</t>
  </si>
  <si>
    <t>入札書記載金額(税抜き)</t>
  </si>
  <si>
    <t>－</t>
  </si>
  <si>
    <t>削孔(アンカー) 
_x000D_ｽｷｯﾄﾞ型,115mm,ﾚｷ質土</t>
  </si>
  <si>
    <t>削孔(アンカー) 
_x000D_ｽｷｯﾄﾞ型,115mm,軟岩</t>
  </si>
  <si>
    <t>アンカー工（挿入・緊張・定着・頭部処理）
_x000D_二重防食,PC鋼線より線(工場組立)</t>
  </si>
  <si>
    <t>グラウト注入(アンカー) 
_x000D_</t>
  </si>
  <si>
    <t>アンカー工資材
_x000D_設計アンカー力 640kN/本
定着荷重 350kN/本</t>
    <rPh sb="9" eb="11">
      <t>せっけい</t>
    </rPh>
    <rPh sb="15" eb="16">
      <t>りょく</t>
    </rPh>
    <rPh sb="23" eb="24">
      <t>ほん</t>
    </rPh>
    <rPh sb="25" eb="27">
      <t>ていちゃく</t>
    </rPh>
    <rPh sb="27" eb="29">
      <t>かじゅう</t>
    </rPh>
    <rPh sb="36" eb="37">
      <t>ほん</t>
    </rPh>
    <phoneticPr fontId="4" type="Hiragana"/>
  </si>
  <si>
    <t>コンクリート打設
_x000D_24-12-25(20) (高炉)</t>
  </si>
  <si>
    <t>型枠
_x000D_一般型枠</t>
  </si>
  <si>
    <t>目地板
_x000D_瀝青繊維質目地板 t=10mm</t>
  </si>
  <si>
    <t xml:space="preserve">鉄筋加工
D19　SD345
</t>
  </si>
  <si>
    <t xml:space="preserve">鉄筋組立
D19　SD345
</t>
  </si>
  <si>
    <t xml:space="preserve">鉄筋加工
D10　SD295
</t>
  </si>
  <si>
    <t>鉄筋組立
D10　SD295
_x000D_</t>
  </si>
  <si>
    <t xml:space="preserve">基礎コンクリート
</t>
    <rPh sb="0" eb="2">
      <t>きそ</t>
    </rPh>
    <phoneticPr fontId="4" type="Hiragana"/>
  </si>
  <si>
    <t>基面整正
_x000D_</t>
  </si>
  <si>
    <t>機械掘削
_x000D_地山の掘削・積込
礫質土</t>
    <rPh sb="0" eb="2">
      <t>きかい</t>
    </rPh>
    <phoneticPr fontId="4" type="Hiragana"/>
  </si>
  <si>
    <t>機械掘削
_x000D_ルーズな状態の積込
礫質土</t>
    <rPh sb="0" eb="2">
      <t>きかい</t>
    </rPh>
    <phoneticPr fontId="4" type="Hiragana"/>
  </si>
  <si>
    <t>ダンプトラック運搬
礫質土
13.9km</t>
  </si>
  <si>
    <t>ボーリング
_x000D_地表,ﾚｷ質土,φ90mm</t>
  </si>
  <si>
    <t>ボーリング
_x000D_地表,軟岩,φ90mm</t>
  </si>
  <si>
    <t>保孔管
_x000D_地表,VP40(ストレーナ加工有)</t>
  </si>
  <si>
    <t>孔口保孔管
_x000D_地表,VP75</t>
  </si>
  <si>
    <t>コンクリート打設
_x000D_18-8-40(高炉)</t>
  </si>
  <si>
    <t>小型車割増
_x000D_</t>
  </si>
  <si>
    <t>型枠工
一般型枠</t>
  </si>
  <si>
    <t>硬質ポリ塩化ビニル管
_x000D_VP φ150</t>
  </si>
  <si>
    <t>水道用硬質ポリ塩化ビニル管継手（TS継手）
_x000D_エルボ　A形　径75</t>
  </si>
  <si>
    <t>暗渠排水管
_x000D_波状管　φ150</t>
  </si>
  <si>
    <t>機械掘削
地山の掘削・積込
礫質土</t>
  </si>
  <si>
    <t>機械掘削
ルーズな状態の積込
礫質土</t>
  </si>
  <si>
    <t>型枠工
_x000D_一般型枠</t>
  </si>
  <si>
    <t>機械掘削
_x000D_地山の掘削・積込
礫質土</t>
  </si>
  <si>
    <t>機械掘削
_x000D_ルーズな状態の積込
礫質土</t>
  </si>
  <si>
    <t>地上排水ボーリング仮設機材
_x000D_地表</t>
  </si>
  <si>
    <t>足場工（地上排水ボーリング）
_x000D_傾斜地</t>
  </si>
  <si>
    <t>ボーリングマシン移設(アンカー) 
_x000D_</t>
  </si>
  <si>
    <t xml:space="preserve">足場(アンカー) 
</t>
  </si>
  <si>
    <t>舗装版破砕
_x000D_ｺﾝｸﾘｰﾄ舗装版</t>
  </si>
  <si>
    <t>ダンプトラック運搬
_x000D_コンクリート殻
11.7km</t>
    <rPh sb="17" eb="18">
      <t>がら</t>
    </rPh>
    <phoneticPr fontId="4" type="Hiragana"/>
  </si>
  <si>
    <t>不陸整正
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</si>
</sst>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26"/>
  <sheetViews>
    <sheetView showGridLines="0" tabSelected="1" topLeftCell="A117" zoomScaleNormal="100" zoomScaleSheetLayoutView="100" workbookViewId="0">
      <selection activeCell="A118" sqref="A118:D11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+G11+G112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+G13+G56+G95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+G14+G32+G47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+G15+G20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72</v>
      </c>
      <c r="E16" s="9" t="s">
        <v>17</v>
      </c>
      <c r="F16" s="10">
        <v>155.69999999999999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73</v>
      </c>
      <c r="E17" s="9" t="s">
        <v>17</v>
      </c>
      <c r="F17" s="10">
        <v>96.6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74</v>
      </c>
      <c r="E18" s="9" t="s">
        <v>18</v>
      </c>
      <c r="F18" s="10">
        <v>13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75</v>
      </c>
      <c r="E19" s="9" t="s">
        <v>19</v>
      </c>
      <c r="F19" s="10">
        <v>8.6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76</v>
      </c>
      <c r="E20" s="9" t="s">
        <v>13</v>
      </c>
      <c r="F20" s="10">
        <v>1</v>
      </c>
      <c r="G20" s="11">
        <f>+G21+G22+G23+G24+G25+G26+G27+G28+G29+G30+G31</f>
        <v>0</v>
      </c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20</v>
      </c>
      <c r="E21" s="9" t="s">
        <v>18</v>
      </c>
      <c r="F21" s="10">
        <v>13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21</v>
      </c>
      <c r="E22" s="9" t="s">
        <v>17</v>
      </c>
      <c r="F22" s="10">
        <v>213.2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22</v>
      </c>
      <c r="E23" s="9" t="s">
        <v>18</v>
      </c>
      <c r="F23" s="10">
        <v>13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23</v>
      </c>
      <c r="E24" s="9" t="s">
        <v>18</v>
      </c>
      <c r="F24" s="10">
        <v>39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24</v>
      </c>
      <c r="E25" s="9" t="s">
        <v>25</v>
      </c>
      <c r="F25" s="10">
        <v>13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26</v>
      </c>
      <c r="E26" s="9" t="s">
        <v>25</v>
      </c>
      <c r="F26" s="10">
        <v>13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27</v>
      </c>
      <c r="E27" s="9" t="s">
        <v>25</v>
      </c>
      <c r="F27" s="10">
        <v>13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28</v>
      </c>
      <c r="E28" s="9" t="s">
        <v>29</v>
      </c>
      <c r="F28" s="10">
        <v>13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30</v>
      </c>
      <c r="E29" s="9" t="s">
        <v>31</v>
      </c>
      <c r="F29" s="10">
        <v>78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32</v>
      </c>
      <c r="E30" s="9" t="s">
        <v>33</v>
      </c>
      <c r="F30" s="10">
        <v>1.3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34</v>
      </c>
      <c r="E31" s="9" t="s">
        <v>17</v>
      </c>
      <c r="F31" s="10">
        <v>178.5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32" t="s">
        <v>35</v>
      </c>
      <c r="D32" s="33"/>
      <c r="E32" s="9" t="s">
        <v>13</v>
      </c>
      <c r="F32" s="10">
        <v>1</v>
      </c>
      <c r="G32" s="11">
        <f>+G33</f>
        <v>0</v>
      </c>
      <c r="H32" s="12"/>
      <c r="I32" s="13">
        <v>23</v>
      </c>
      <c r="J32" s="13">
        <v>3</v>
      </c>
    </row>
    <row r="33" spans="1:10" ht="42" customHeight="1" x14ac:dyDescent="0.15">
      <c r="A33" s="14"/>
      <c r="B33" s="15"/>
      <c r="C33" s="15"/>
      <c r="D33" s="16" t="s">
        <v>35</v>
      </c>
      <c r="E33" s="9" t="s">
        <v>13</v>
      </c>
      <c r="F33" s="10">
        <v>1</v>
      </c>
      <c r="G33" s="11">
        <f>+G34+G35+G36+G37+G38+G39+G40+G41+G42+G43+G44+G45+G46</f>
        <v>0</v>
      </c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77</v>
      </c>
      <c r="E34" s="9" t="s">
        <v>19</v>
      </c>
      <c r="F34" s="10">
        <v>33.9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78</v>
      </c>
      <c r="E35" s="9" t="s">
        <v>36</v>
      </c>
      <c r="F35" s="10">
        <v>61.9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37</v>
      </c>
      <c r="E36" s="9" t="s">
        <v>18</v>
      </c>
      <c r="F36" s="10">
        <v>2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79</v>
      </c>
      <c r="E37" s="9" t="s">
        <v>36</v>
      </c>
      <c r="F37" s="10">
        <v>13.1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80</v>
      </c>
      <c r="E38" s="9" t="s">
        <v>38</v>
      </c>
      <c r="F38" s="10">
        <v>2.7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81</v>
      </c>
      <c r="E39" s="9" t="s">
        <v>38</v>
      </c>
      <c r="F39" s="10">
        <v>2.7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82</v>
      </c>
      <c r="E40" s="9" t="s">
        <v>38</v>
      </c>
      <c r="F40" s="10">
        <v>0.1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83</v>
      </c>
      <c r="E41" s="9" t="s">
        <v>38</v>
      </c>
      <c r="F41" s="10">
        <v>0.1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39</v>
      </c>
      <c r="E42" s="9" t="s">
        <v>18</v>
      </c>
      <c r="F42" s="10">
        <v>3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84</v>
      </c>
      <c r="E43" s="9" t="s">
        <v>19</v>
      </c>
      <c r="F43" s="10">
        <v>2.2000000000000002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78</v>
      </c>
      <c r="E44" s="9" t="s">
        <v>36</v>
      </c>
      <c r="F44" s="10">
        <v>2.6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85</v>
      </c>
      <c r="E45" s="9" t="s">
        <v>36</v>
      </c>
      <c r="F45" s="10">
        <v>18.2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40</v>
      </c>
      <c r="E46" s="9" t="s">
        <v>36</v>
      </c>
      <c r="F46" s="10">
        <v>59.3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32" t="s">
        <v>41</v>
      </c>
      <c r="D47" s="33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>
        <v>3</v>
      </c>
    </row>
    <row r="48" spans="1:10" ht="42" customHeight="1" x14ac:dyDescent="0.15">
      <c r="A48" s="14"/>
      <c r="B48" s="15"/>
      <c r="C48" s="15"/>
      <c r="D48" s="16" t="s">
        <v>41</v>
      </c>
      <c r="E48" s="9" t="s">
        <v>13</v>
      </c>
      <c r="F48" s="10">
        <v>1</v>
      </c>
      <c r="G48" s="11">
        <f>+G49+G50+G51+G52+G53+G54+G55</f>
        <v>0</v>
      </c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86</v>
      </c>
      <c r="E49" s="9" t="s">
        <v>19</v>
      </c>
      <c r="F49" s="10">
        <v>83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87</v>
      </c>
      <c r="E50" s="9" t="s">
        <v>19</v>
      </c>
      <c r="F50" s="10">
        <v>11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42</v>
      </c>
      <c r="E51" s="9" t="s">
        <v>19</v>
      </c>
      <c r="F51" s="10">
        <v>10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40</v>
      </c>
      <c r="E52" s="9" t="s">
        <v>36</v>
      </c>
      <c r="F52" s="10">
        <v>12.1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87</v>
      </c>
      <c r="E53" s="9" t="s">
        <v>19</v>
      </c>
      <c r="F53" s="10">
        <v>72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88</v>
      </c>
      <c r="E54" s="9" t="s">
        <v>19</v>
      </c>
      <c r="F54" s="10">
        <v>72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43</v>
      </c>
      <c r="E55" s="9" t="s">
        <v>19</v>
      </c>
      <c r="F55" s="10">
        <v>72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32" t="s">
        <v>44</v>
      </c>
      <c r="C56" s="32"/>
      <c r="D56" s="33"/>
      <c r="E56" s="9" t="s">
        <v>13</v>
      </c>
      <c r="F56" s="10">
        <v>1</v>
      </c>
      <c r="G56" s="11">
        <f>+G57+G76</f>
        <v>0</v>
      </c>
      <c r="H56" s="12"/>
      <c r="I56" s="13">
        <v>47</v>
      </c>
      <c r="J56" s="13">
        <v>2</v>
      </c>
    </row>
    <row r="57" spans="1:10" ht="42" customHeight="1" x14ac:dyDescent="0.15">
      <c r="A57" s="14"/>
      <c r="B57" s="15"/>
      <c r="C57" s="32" t="s">
        <v>45</v>
      </c>
      <c r="D57" s="33"/>
      <c r="E57" s="9" t="s">
        <v>13</v>
      </c>
      <c r="F57" s="10">
        <v>1</v>
      </c>
      <c r="G57" s="11">
        <f>+G58+G63</f>
        <v>0</v>
      </c>
      <c r="H57" s="12"/>
      <c r="I57" s="13">
        <v>48</v>
      </c>
      <c r="J57" s="13">
        <v>3</v>
      </c>
    </row>
    <row r="58" spans="1:10" ht="42" customHeight="1" x14ac:dyDescent="0.15">
      <c r="A58" s="14"/>
      <c r="B58" s="15"/>
      <c r="C58" s="15"/>
      <c r="D58" s="16" t="s">
        <v>45</v>
      </c>
      <c r="E58" s="9" t="s">
        <v>13</v>
      </c>
      <c r="F58" s="10">
        <v>1</v>
      </c>
      <c r="G58" s="11">
        <f>+G59+G60+G61+G62</f>
        <v>0</v>
      </c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89</v>
      </c>
      <c r="E59" s="9" t="s">
        <v>17</v>
      </c>
      <c r="F59" s="10">
        <v>480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90</v>
      </c>
      <c r="E60" s="9" t="s">
        <v>17</v>
      </c>
      <c r="F60" s="10">
        <v>90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91</v>
      </c>
      <c r="E61" s="9" t="s">
        <v>17</v>
      </c>
      <c r="F61" s="10">
        <v>570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92</v>
      </c>
      <c r="E62" s="9" t="s">
        <v>17</v>
      </c>
      <c r="F62" s="10">
        <v>20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47</v>
      </c>
      <c r="E63" s="9" t="s">
        <v>13</v>
      </c>
      <c r="F63" s="10">
        <v>1</v>
      </c>
      <c r="G63" s="11">
        <f>+G64+G65+G66+G67+G68+G69+G70+G71+G72+G73+G74+G75</f>
        <v>0</v>
      </c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93</v>
      </c>
      <c r="E64" s="9" t="s">
        <v>19</v>
      </c>
      <c r="F64" s="10">
        <v>1.9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94</v>
      </c>
      <c r="E65" s="9" t="s">
        <v>19</v>
      </c>
      <c r="F65" s="10">
        <v>1.9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95</v>
      </c>
      <c r="E66" s="9" t="s">
        <v>36</v>
      </c>
      <c r="F66" s="10">
        <v>12.4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96</v>
      </c>
      <c r="E67" s="9" t="s">
        <v>17</v>
      </c>
      <c r="F67" s="10">
        <v>0.4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48</v>
      </c>
      <c r="E68" s="9" t="s">
        <v>25</v>
      </c>
      <c r="F68" s="10">
        <v>2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40</v>
      </c>
      <c r="E69" s="9" t="s">
        <v>36</v>
      </c>
      <c r="F69" s="10">
        <v>5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49</v>
      </c>
      <c r="E70" s="9" t="s">
        <v>36</v>
      </c>
      <c r="F70" s="10">
        <v>3.8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97</v>
      </c>
      <c r="E71" s="9" t="s">
        <v>25</v>
      </c>
      <c r="F71" s="10">
        <v>10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98</v>
      </c>
      <c r="E72" s="9" t="s">
        <v>17</v>
      </c>
      <c r="F72" s="10">
        <v>35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99</v>
      </c>
      <c r="E73" s="9" t="s">
        <v>19</v>
      </c>
      <c r="F73" s="10">
        <v>2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100</v>
      </c>
      <c r="E74" s="9" t="s">
        <v>19</v>
      </c>
      <c r="F74" s="10">
        <v>1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93</v>
      </c>
      <c r="E75" s="9" t="s">
        <v>19</v>
      </c>
      <c r="F75" s="10">
        <v>0.1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32" t="s">
        <v>50</v>
      </c>
      <c r="D76" s="33"/>
      <c r="E76" s="9" t="s">
        <v>13</v>
      </c>
      <c r="F76" s="10">
        <v>1</v>
      </c>
      <c r="G76" s="11">
        <f>+G77+G82</f>
        <v>0</v>
      </c>
      <c r="H76" s="12"/>
      <c r="I76" s="13">
        <v>67</v>
      </c>
      <c r="J76" s="13">
        <v>3</v>
      </c>
    </row>
    <row r="77" spans="1:10" ht="42" customHeight="1" x14ac:dyDescent="0.15">
      <c r="A77" s="14"/>
      <c r="B77" s="15"/>
      <c r="C77" s="15"/>
      <c r="D77" s="16" t="s">
        <v>50</v>
      </c>
      <c r="E77" s="9" t="s">
        <v>13</v>
      </c>
      <c r="F77" s="10">
        <v>1</v>
      </c>
      <c r="G77" s="11">
        <f>+G78+G79+G80+G81</f>
        <v>0</v>
      </c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89</v>
      </c>
      <c r="E78" s="9" t="s">
        <v>17</v>
      </c>
      <c r="F78" s="10">
        <v>90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90</v>
      </c>
      <c r="E79" s="9" t="s">
        <v>17</v>
      </c>
      <c r="F79" s="10">
        <v>30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91</v>
      </c>
      <c r="E80" s="9" t="s">
        <v>17</v>
      </c>
      <c r="F80" s="10">
        <v>120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46</v>
      </c>
      <c r="E81" s="9" t="s">
        <v>17</v>
      </c>
      <c r="F81" s="10">
        <v>6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47</v>
      </c>
      <c r="E82" s="9" t="s">
        <v>13</v>
      </c>
      <c r="F82" s="10">
        <v>1</v>
      </c>
      <c r="G82" s="11">
        <f>+G83+G84+G85+G86+G87+G88+G89+G90+G91+G92+G93+G94</f>
        <v>0</v>
      </c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93</v>
      </c>
      <c r="E83" s="9" t="s">
        <v>19</v>
      </c>
      <c r="F83" s="10">
        <v>1.2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94</v>
      </c>
      <c r="E84" s="9" t="s">
        <v>19</v>
      </c>
      <c r="F84" s="10">
        <v>1.2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101</v>
      </c>
      <c r="E85" s="9" t="s">
        <v>36</v>
      </c>
      <c r="F85" s="10">
        <v>9.4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96</v>
      </c>
      <c r="E86" s="9" t="s">
        <v>17</v>
      </c>
      <c r="F86" s="10">
        <v>0.4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48</v>
      </c>
      <c r="E87" s="9" t="s">
        <v>25</v>
      </c>
      <c r="F87" s="10">
        <v>2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40</v>
      </c>
      <c r="E88" s="9" t="s">
        <v>36</v>
      </c>
      <c r="F88" s="10">
        <v>3.4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49</v>
      </c>
      <c r="E89" s="9" t="s">
        <v>36</v>
      </c>
      <c r="F89" s="10">
        <v>2.6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97</v>
      </c>
      <c r="E90" s="9" t="s">
        <v>25</v>
      </c>
      <c r="F90" s="10">
        <v>3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98</v>
      </c>
      <c r="E91" s="9" t="s">
        <v>17</v>
      </c>
      <c r="F91" s="10">
        <v>35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102</v>
      </c>
      <c r="E92" s="9" t="s">
        <v>19</v>
      </c>
      <c r="F92" s="10">
        <v>1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103</v>
      </c>
      <c r="E93" s="9" t="s">
        <v>19</v>
      </c>
      <c r="F93" s="10">
        <v>1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93</v>
      </c>
      <c r="E94" s="9" t="s">
        <v>19</v>
      </c>
      <c r="F94" s="10">
        <v>0.1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32" t="s">
        <v>51</v>
      </c>
      <c r="C95" s="32"/>
      <c r="D95" s="33"/>
      <c r="E95" s="9" t="s">
        <v>13</v>
      </c>
      <c r="F95" s="10">
        <v>1</v>
      </c>
      <c r="G95" s="11">
        <f>+G96</f>
        <v>0</v>
      </c>
      <c r="H95" s="12"/>
      <c r="I95" s="13">
        <v>86</v>
      </c>
      <c r="J95" s="13">
        <v>2</v>
      </c>
    </row>
    <row r="96" spans="1:10" ht="42" customHeight="1" x14ac:dyDescent="0.15">
      <c r="A96" s="14"/>
      <c r="B96" s="15"/>
      <c r="C96" s="32" t="s">
        <v>51</v>
      </c>
      <c r="D96" s="33"/>
      <c r="E96" s="9" t="s">
        <v>13</v>
      </c>
      <c r="F96" s="10">
        <v>1</v>
      </c>
      <c r="G96" s="11">
        <f>+G97+G100+G103+G106</f>
        <v>0</v>
      </c>
      <c r="H96" s="12"/>
      <c r="I96" s="13">
        <v>87</v>
      </c>
      <c r="J96" s="13">
        <v>3</v>
      </c>
    </row>
    <row r="97" spans="1:10" ht="42" customHeight="1" x14ac:dyDescent="0.15">
      <c r="A97" s="14"/>
      <c r="B97" s="15"/>
      <c r="C97" s="15"/>
      <c r="D97" s="16" t="s">
        <v>52</v>
      </c>
      <c r="E97" s="9" t="s">
        <v>13</v>
      </c>
      <c r="F97" s="10">
        <v>1</v>
      </c>
      <c r="G97" s="11">
        <f>+G98+G99</f>
        <v>0</v>
      </c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104</v>
      </c>
      <c r="E98" s="9" t="s">
        <v>53</v>
      </c>
      <c r="F98" s="10">
        <v>1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105</v>
      </c>
      <c r="E99" s="9" t="s">
        <v>54</v>
      </c>
      <c r="F99" s="10">
        <v>3.9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55</v>
      </c>
      <c r="E100" s="9" t="s">
        <v>13</v>
      </c>
      <c r="F100" s="10">
        <v>1</v>
      </c>
      <c r="G100" s="11">
        <f>+G101+G102</f>
        <v>0</v>
      </c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104</v>
      </c>
      <c r="E101" s="9" t="s">
        <v>53</v>
      </c>
      <c r="F101" s="10">
        <v>1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105</v>
      </c>
      <c r="E102" s="9" t="s">
        <v>54</v>
      </c>
      <c r="F102" s="10">
        <v>4.4000000000000004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56</v>
      </c>
      <c r="E103" s="9" t="s">
        <v>13</v>
      </c>
      <c r="F103" s="10">
        <v>1</v>
      </c>
      <c r="G103" s="11">
        <f>+G104+G105</f>
        <v>0</v>
      </c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106</v>
      </c>
      <c r="E104" s="9" t="s">
        <v>53</v>
      </c>
      <c r="F104" s="10">
        <v>2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107</v>
      </c>
      <c r="E105" s="9" t="s">
        <v>54</v>
      </c>
      <c r="F105" s="10">
        <v>142.1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57</v>
      </c>
      <c r="E106" s="9" t="s">
        <v>13</v>
      </c>
      <c r="F106" s="10">
        <v>1</v>
      </c>
      <c r="G106" s="11">
        <f>+G107+G108+G109+G110+G111</f>
        <v>0</v>
      </c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108</v>
      </c>
      <c r="E107" s="9" t="s">
        <v>36</v>
      </c>
      <c r="F107" s="10">
        <v>195.6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109</v>
      </c>
      <c r="E108" s="9" t="s">
        <v>19</v>
      </c>
      <c r="F108" s="10">
        <v>19.600000000000001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58</v>
      </c>
      <c r="E109" s="9" t="s">
        <v>38</v>
      </c>
      <c r="F109" s="10">
        <v>46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59</v>
      </c>
      <c r="E110" s="9" t="s">
        <v>36</v>
      </c>
      <c r="F110" s="10">
        <v>195.6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110</v>
      </c>
      <c r="E111" s="9" t="s">
        <v>36</v>
      </c>
      <c r="F111" s="10">
        <v>195.6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31" t="s">
        <v>60</v>
      </c>
      <c r="B112" s="32"/>
      <c r="C112" s="32"/>
      <c r="D112" s="33"/>
      <c r="E112" s="9" t="s">
        <v>13</v>
      </c>
      <c r="F112" s="10">
        <v>1</v>
      </c>
      <c r="G112" s="11">
        <f>+G113+G115</f>
        <v>0</v>
      </c>
      <c r="H112" s="12"/>
      <c r="I112" s="13">
        <v>103</v>
      </c>
      <c r="J112" s="13"/>
    </row>
    <row r="113" spans="1:10" ht="42" customHeight="1" x14ac:dyDescent="0.15">
      <c r="A113" s="31" t="s">
        <v>61</v>
      </c>
      <c r="B113" s="32"/>
      <c r="C113" s="32"/>
      <c r="D113" s="33"/>
      <c r="E113" s="9" t="s">
        <v>13</v>
      </c>
      <c r="F113" s="10">
        <v>1</v>
      </c>
      <c r="G113" s="11">
        <f>+G114</f>
        <v>0</v>
      </c>
      <c r="H113" s="12"/>
      <c r="I113" s="13">
        <v>104</v>
      </c>
      <c r="J113" s="13">
        <v>200</v>
      </c>
    </row>
    <row r="114" spans="1:10" ht="42" customHeight="1" x14ac:dyDescent="0.15">
      <c r="A114" s="31" t="s">
        <v>62</v>
      </c>
      <c r="B114" s="32"/>
      <c r="C114" s="32"/>
      <c r="D114" s="33"/>
      <c r="E114" s="9" t="s">
        <v>13</v>
      </c>
      <c r="F114" s="10">
        <v>1</v>
      </c>
      <c r="G114" s="17"/>
      <c r="H114" s="12"/>
      <c r="I114" s="13">
        <v>105</v>
      </c>
      <c r="J114" s="13"/>
    </row>
    <row r="115" spans="1:10" ht="42" customHeight="1" x14ac:dyDescent="0.15">
      <c r="A115" s="31" t="s">
        <v>63</v>
      </c>
      <c r="B115" s="32"/>
      <c r="C115" s="32"/>
      <c r="D115" s="33"/>
      <c r="E115" s="9" t="s">
        <v>13</v>
      </c>
      <c r="F115" s="10">
        <v>1</v>
      </c>
      <c r="G115" s="11">
        <f>+G116</f>
        <v>0</v>
      </c>
      <c r="H115" s="12"/>
      <c r="I115" s="13">
        <v>106</v>
      </c>
      <c r="J115" s="13">
        <v>210</v>
      </c>
    </row>
    <row r="116" spans="1:10" ht="42" customHeight="1" x14ac:dyDescent="0.15">
      <c r="A116" s="31" t="s">
        <v>64</v>
      </c>
      <c r="B116" s="32"/>
      <c r="C116" s="32"/>
      <c r="D116" s="33"/>
      <c r="E116" s="9" t="s">
        <v>13</v>
      </c>
      <c r="F116" s="10">
        <v>1</v>
      </c>
      <c r="G116" s="17"/>
      <c r="H116" s="12"/>
      <c r="I116" s="13">
        <v>107</v>
      </c>
      <c r="J116" s="13"/>
    </row>
    <row r="117" spans="1:10" ht="42" customHeight="1" x14ac:dyDescent="0.15">
      <c r="A117" s="31" t="s">
        <v>65</v>
      </c>
      <c r="B117" s="32"/>
      <c r="C117" s="32"/>
      <c r="D117" s="33"/>
      <c r="E117" s="9" t="s">
        <v>13</v>
      </c>
      <c r="F117" s="10">
        <v>1</v>
      </c>
      <c r="G117" s="17"/>
      <c r="H117" s="12"/>
      <c r="I117" s="13">
        <v>108</v>
      </c>
      <c r="J117" s="13">
        <v>220</v>
      </c>
    </row>
    <row r="118" spans="1:10" ht="42" customHeight="1" x14ac:dyDescent="0.15">
      <c r="A118" s="31" t="s">
        <v>66</v>
      </c>
      <c r="B118" s="32"/>
      <c r="C118" s="32"/>
      <c r="D118" s="33"/>
      <c r="E118" s="9" t="s">
        <v>13</v>
      </c>
      <c r="F118" s="10">
        <v>1</v>
      </c>
      <c r="G118" s="11">
        <f>+G119</f>
        <v>0</v>
      </c>
      <c r="H118" s="12"/>
      <c r="I118" s="13">
        <v>109</v>
      </c>
      <c r="J118" s="13">
        <v>1</v>
      </c>
    </row>
    <row r="119" spans="1:10" ht="42" customHeight="1" x14ac:dyDescent="0.15">
      <c r="A119" s="14"/>
      <c r="B119" s="32" t="s">
        <v>67</v>
      </c>
      <c r="C119" s="32"/>
      <c r="D119" s="33"/>
      <c r="E119" s="9" t="s">
        <v>13</v>
      </c>
      <c r="F119" s="10">
        <v>1</v>
      </c>
      <c r="G119" s="11">
        <f>+G120</f>
        <v>0</v>
      </c>
      <c r="H119" s="12"/>
      <c r="I119" s="13">
        <v>110</v>
      </c>
      <c r="J119" s="13">
        <v>2</v>
      </c>
    </row>
    <row r="120" spans="1:10" ht="42" customHeight="1" x14ac:dyDescent="0.15">
      <c r="A120" s="14"/>
      <c r="B120" s="15"/>
      <c r="C120" s="32" t="s">
        <v>67</v>
      </c>
      <c r="D120" s="33"/>
      <c r="E120" s="9" t="s">
        <v>13</v>
      </c>
      <c r="F120" s="10">
        <v>1</v>
      </c>
      <c r="G120" s="11">
        <f>+G121</f>
        <v>0</v>
      </c>
      <c r="H120" s="12"/>
      <c r="I120" s="13">
        <v>111</v>
      </c>
      <c r="J120" s="13">
        <v>3</v>
      </c>
    </row>
    <row r="121" spans="1:10" ht="42" customHeight="1" x14ac:dyDescent="0.15">
      <c r="A121" s="14"/>
      <c r="B121" s="15"/>
      <c r="C121" s="15"/>
      <c r="D121" s="16" t="s">
        <v>67</v>
      </c>
      <c r="E121" s="9" t="s">
        <v>13</v>
      </c>
      <c r="F121" s="10">
        <v>1</v>
      </c>
      <c r="G121" s="11">
        <f>+G122</f>
        <v>0</v>
      </c>
      <c r="H121" s="12"/>
      <c r="I121" s="13">
        <v>112</v>
      </c>
      <c r="J121" s="13">
        <v>4</v>
      </c>
    </row>
    <row r="122" spans="1:10" ht="42" customHeight="1" x14ac:dyDescent="0.15">
      <c r="A122" s="14"/>
      <c r="B122" s="15"/>
      <c r="C122" s="15"/>
      <c r="D122" s="16" t="s">
        <v>68</v>
      </c>
      <c r="E122" s="9" t="s">
        <v>13</v>
      </c>
      <c r="F122" s="10">
        <v>1</v>
      </c>
      <c r="G122" s="17"/>
      <c r="H122" s="12"/>
      <c r="I122" s="13">
        <v>113</v>
      </c>
      <c r="J122" s="13">
        <v>4</v>
      </c>
    </row>
    <row r="123" spans="1:10" ht="42" customHeight="1" x14ac:dyDescent="0.15">
      <c r="A123" s="31" t="s">
        <v>69</v>
      </c>
      <c r="B123" s="32"/>
      <c r="C123" s="32"/>
      <c r="D123" s="33"/>
      <c r="E123" s="9" t="s">
        <v>13</v>
      </c>
      <c r="F123" s="10">
        <v>1</v>
      </c>
      <c r="G123" s="11">
        <f>+G10+G117+G118</f>
        <v>0</v>
      </c>
      <c r="H123" s="12"/>
      <c r="I123" s="13">
        <v>114</v>
      </c>
      <c r="J123" s="13">
        <v>30</v>
      </c>
    </row>
    <row r="124" spans="1:10" ht="42" customHeight="1" x14ac:dyDescent="0.15">
      <c r="A124" s="22" t="s">
        <v>70</v>
      </c>
      <c r="B124" s="23"/>
      <c r="C124" s="23"/>
      <c r="D124" s="24"/>
      <c r="E124" s="18" t="s">
        <v>71</v>
      </c>
      <c r="F124" s="19" t="s">
        <v>71</v>
      </c>
      <c r="G124" s="20">
        <f>G123</f>
        <v>0</v>
      </c>
      <c r="I124" s="21">
        <v>115</v>
      </c>
      <c r="J124" s="21">
        <v>90</v>
      </c>
    </row>
    <row r="125" spans="1:10" ht="42" customHeight="1" x14ac:dyDescent="0.15"/>
    <row r="126" spans="1:10" ht="42" customHeight="1" x14ac:dyDescent="0.15"/>
  </sheetData>
  <sheetProtection algorithmName="SHA-512" hashValue="UQvd0xHfUKVKs5iqq100EikBdiBGr8wy20hwNXi2Zkp9cPw7l/zHoks6NM7xS8IVF6rS2vQWBNzhu7wekLSk6w==" saltValue="bKtV2U5OejLKyl2JpxtEiQ==" spinCount="100000" sheet="1" objects="1" scenarios="1"/>
  <mergeCells count="29">
    <mergeCell ref="B119:D119"/>
    <mergeCell ref="C120:D120"/>
    <mergeCell ref="A123:D123"/>
    <mergeCell ref="A114:D114"/>
    <mergeCell ref="A115:D115"/>
    <mergeCell ref="A116:D116"/>
    <mergeCell ref="A117:D117"/>
    <mergeCell ref="A118:D118"/>
    <mergeCell ref="C76:D76"/>
    <mergeCell ref="B95:D95"/>
    <mergeCell ref="C96:D96"/>
    <mergeCell ref="A112:D112"/>
    <mergeCell ref="A113:D113"/>
    <mergeCell ref="A124:D12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32:D32"/>
    <mergeCell ref="C47:D47"/>
    <mergeCell ref="B56:D56"/>
    <mergeCell ref="C57:D5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taka_yoshida;徳島県</dc:creator>
  <cp:lastModifiedBy>徳島県</cp:lastModifiedBy>
  <cp:lastPrinted>2026-01-07T02:55:06Z</cp:lastPrinted>
  <dcterms:created xsi:type="dcterms:W3CDTF">2014-01-09T08:55:00Z</dcterms:created>
  <dcterms:modified xsi:type="dcterms:W3CDTF">2026-01-07T02:56:08Z</dcterms:modified>
</cp:coreProperties>
</file>